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ndrea's WIP PICNet\ORDER EXCEL FORMS\LetsGoViral ORDER FORMS\"/>
    </mc:Choice>
  </mc:AlternateContent>
  <workbookProtection workbookAlgorithmName="SHA-512" workbookHashValue="gmxUiiwMVmTUQAIOlqHwEEi+C0KqtaWIB5Am3We+Jfkaeb9nHp0FB/o6Zqjb44OK+fc6Lci3HVo5MCQveAfCOg==" workbookSaltValue="u2KK53M1WQhtBhvWKFSTog==" workbookSpinCount="100000" lockStructure="1"/>
  <bookViews>
    <workbookView xWindow="930" yWindow="0" windowWidth="16200" windowHeight="16440"/>
  </bookViews>
  <sheets>
    <sheet name="Order" sheetId="1" r:id="rId1"/>
    <sheet name="Lookups" sheetId="2" state="hidden" r:id="rId2"/>
  </sheets>
  <definedNames>
    <definedName name="DD_Mail">Lookups!$C$2:$C$3</definedName>
    <definedName name="DD_payment">Lookups!$D$2:$D$4</definedName>
    <definedName name="DD_Prov">Lookups!$A$10:$A$23</definedName>
    <definedName name="DropDown_NumKits">Lookups!$A$2:$A$6</definedName>
    <definedName name="KitCost">Lookups!$E$2</definedName>
    <definedName name="LookupPostage">Lookups!$D$9:$I$14</definedName>
    <definedName name="LookupProvCode">Lookups!$A$9:$B$23</definedName>
    <definedName name="PostalGroup">Lookups!$B$2</definedName>
    <definedName name="_xlnm.Print_Area" localSheetId="0">Order!$A$1:$F$39</definedName>
    <definedName name="States">Lookups!$A$27:$A$85</definedName>
  </definedNames>
  <calcPr calcId="162913"/>
</workbook>
</file>

<file path=xl/calcChain.xml><?xml version="1.0" encoding="utf-8"?>
<calcChain xmlns="http://schemas.openxmlformats.org/spreadsheetml/2006/main">
  <c r="U18" i="2" l="1"/>
  <c r="U21" i="2"/>
  <c r="M13" i="2"/>
  <c r="N13" i="2"/>
  <c r="O13" i="2"/>
  <c r="P13" i="2"/>
  <c r="M14" i="2"/>
  <c r="N14" i="2"/>
  <c r="O14" i="2"/>
  <c r="P14" i="2"/>
  <c r="M15" i="2"/>
  <c r="N15" i="2"/>
  <c r="O15" i="2"/>
  <c r="P15" i="2"/>
  <c r="M16" i="2"/>
  <c r="N16" i="2"/>
  <c r="O16" i="2"/>
  <c r="P16" i="2"/>
  <c r="M17" i="2"/>
  <c r="N17" i="2"/>
  <c r="O17" i="2"/>
  <c r="P17" i="2"/>
  <c r="M18" i="2"/>
  <c r="N18" i="2"/>
  <c r="O18" i="2"/>
  <c r="P18" i="2"/>
  <c r="M19" i="2"/>
  <c r="N19" i="2"/>
  <c r="O19" i="2"/>
  <c r="P19" i="2"/>
  <c r="M20" i="2"/>
  <c r="N20" i="2"/>
  <c r="O20" i="2"/>
  <c r="P20" i="2"/>
  <c r="M21" i="2"/>
  <c r="N21" i="2"/>
  <c r="O21" i="2"/>
  <c r="P21" i="2"/>
  <c r="M23" i="2"/>
  <c r="N23" i="2"/>
  <c r="O23" i="2"/>
  <c r="P23" i="2"/>
  <c r="M24" i="2"/>
  <c r="N24" i="2"/>
  <c r="O24" i="2"/>
  <c r="P24" i="2"/>
  <c r="P12" i="2"/>
  <c r="O12" i="2"/>
  <c r="N12" i="2"/>
  <c r="M12" i="2"/>
  <c r="M6" i="2"/>
  <c r="M5" i="2"/>
  <c r="M4" i="2"/>
  <c r="B2" i="2" l="1"/>
  <c r="C23" i="1" s="1"/>
  <c r="C24" i="1" l="1"/>
</calcChain>
</file>

<file path=xl/sharedStrings.xml><?xml version="1.0" encoding="utf-8"?>
<sst xmlns="http://schemas.openxmlformats.org/spreadsheetml/2006/main" count="256" uniqueCount="163">
  <si>
    <t>Job title</t>
  </si>
  <si>
    <t>Your name</t>
  </si>
  <si>
    <t>Name of Facility</t>
  </si>
  <si>
    <t>Address</t>
  </si>
  <si>
    <t>City</t>
  </si>
  <si>
    <t>Post code</t>
  </si>
  <si>
    <t>Telephone</t>
  </si>
  <si>
    <t>Email</t>
  </si>
  <si>
    <t>Number of kits</t>
  </si>
  <si>
    <t>NumKits</t>
  </si>
  <si>
    <t>Shipment method</t>
  </si>
  <si>
    <t>Shipment</t>
  </si>
  <si>
    <t>Mail</t>
  </si>
  <si>
    <t>Pickup</t>
  </si>
  <si>
    <t>Method of payment</t>
  </si>
  <si>
    <t>Payment</t>
  </si>
  <si>
    <t>Name on credit card</t>
  </si>
  <si>
    <t>Credit card number</t>
  </si>
  <si>
    <t>Expiry Date</t>
  </si>
  <si>
    <t>Cost of Kit</t>
  </si>
  <si>
    <t>Subtotal cost</t>
  </si>
  <si>
    <t>Postage cost</t>
  </si>
  <si>
    <t xml:space="preserve"> (select from drop-down)</t>
  </si>
  <si>
    <t>BC</t>
  </si>
  <si>
    <t>AB</t>
  </si>
  <si>
    <t>SK</t>
  </si>
  <si>
    <t>MB</t>
  </si>
  <si>
    <t>ON</t>
  </si>
  <si>
    <t>QC</t>
  </si>
  <si>
    <t>NB</t>
  </si>
  <si>
    <t>NL</t>
  </si>
  <si>
    <t>NS</t>
  </si>
  <si>
    <t>PE</t>
  </si>
  <si>
    <t>NT</t>
  </si>
  <si>
    <t>YT</t>
  </si>
  <si>
    <t>code</t>
  </si>
  <si>
    <t>MBgroup</t>
  </si>
  <si>
    <t>Prov</t>
  </si>
  <si>
    <t>Postal Group</t>
  </si>
  <si>
    <t>ProvGroup</t>
  </si>
  <si>
    <t>2014 RATES</t>
  </si>
  <si>
    <t>lbs</t>
  </si>
  <si>
    <t>kits</t>
  </si>
  <si>
    <t>Prov/Weight</t>
  </si>
  <si>
    <t>V8G 2Y5</t>
  </si>
  <si>
    <t>T5K 2V2</t>
  </si>
  <si>
    <t>S7K 3J4</t>
  </si>
  <si>
    <t>M5G 2L3</t>
  </si>
  <si>
    <t>P7B 5G7</t>
  </si>
  <si>
    <t>H9R 2Y2</t>
  </si>
  <si>
    <t>E2A 1A9</t>
  </si>
  <si>
    <t>A1B 3V6</t>
  </si>
  <si>
    <t>B2A 3M4</t>
  </si>
  <si>
    <t>C0A 1R0</t>
  </si>
  <si>
    <t>X0E 0P0</t>
  </si>
  <si>
    <t>Y0B 1H0</t>
  </si>
  <si>
    <t>BCgroup</t>
  </si>
  <si>
    <t>NBgroup</t>
  </si>
  <si>
    <t>PEgroup</t>
  </si>
  <si>
    <t>Lookup</t>
  </si>
  <si>
    <t>From Susan</t>
  </si>
  <si>
    <t>Visa</t>
  </si>
  <si>
    <t>Mastercard</t>
  </si>
  <si>
    <t>USA</t>
  </si>
  <si>
    <t>Other</t>
  </si>
  <si>
    <t>Total Cost inc. postage</t>
  </si>
  <si>
    <t>or State:</t>
  </si>
  <si>
    <t>States</t>
  </si>
  <si>
    <t>AL</t>
  </si>
  <si>
    <t>AK</t>
  </si>
  <si>
    <t>AS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</si>
  <si>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</si>
  <si>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</si>
  <si>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</si>
  <si>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</si>
  <si>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</si>
  <si>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</si>
  <si>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</si>
  <si>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</si>
  <si>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</si>
  <si>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</si>
  <si>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</si>
  <si>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</si>
  <si>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</si>
  <si>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</si>
  <si>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</si>
  <si>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</si>
  <si>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</si>
  <si>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</si>
  <si>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</si>
  <si>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</si>
  <si>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MH</t>
  </si>
  <si>
    <t>MA</t>
  </si>
  <si>
    <t>MI</t>
  </si>
  <si>
    <t>FM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</si>
  <si>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</si>
  <si>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</si>
  <si>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</si>
  <si>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</si>
  <si>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</si>
  <si>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</si>
  <si>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</si>
  <si>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</si>
  <si>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</si>
  <si>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</si>
  <si>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</si>
  <si>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</si>
  <si>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MP</t>
  </si>
  <si>
    <t>OH</t>
  </si>
  <si>
    <t>OK</t>
  </si>
  <si>
    <t>OR</t>
  </si>
  <si>
    <t>PW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</si>
  <si>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</si>
  <si>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</si>
  <si>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</si>
  <si>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</si>
  <si>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</si>
  <si>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</si>
  <si>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</si>
  <si>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</si>
  <si>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</si>
  <si>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VA</t>
  </si>
  <si>
    <t>VI</t>
  </si>
  <si>
    <t>WA</t>
  </si>
  <si>
    <t>WV</t>
  </si>
  <si>
    <t>WI</t>
  </si>
  <si>
    <t>WY</t>
  </si>
  <si>
    <r>
      <t xml:space="preserve">Province 
</t>
    </r>
    <r>
      <rPr>
        <i/>
        <sz val="10"/>
        <color theme="1"/>
        <rFont val="Calibri"/>
        <family val="2"/>
        <scheme val="minor"/>
      </rPr>
      <t>(Select 'USA' or 'Other' if you are outside of Canada)</t>
    </r>
  </si>
  <si>
    <r>
      <rPr>
        <b/>
        <sz val="11"/>
        <color theme="1"/>
        <rFont val="Calibri"/>
        <family val="2"/>
        <scheme val="minor"/>
      </rPr>
      <t>CVV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(3-digit code at the back of card)</t>
    </r>
  </si>
  <si>
    <t>Kg</t>
  </si>
  <si>
    <r>
      <rPr>
        <sz val="11"/>
        <color rgb="FFFF0000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RATES</t>
    </r>
  </si>
  <si>
    <t>V6H 4B1</t>
  </si>
  <si>
    <t>Canada Post Find a Rate website: https://www.canadapost-postescanada.ca/information/app/far/business/findARate?execution=e1s1</t>
  </si>
  <si>
    <t>Package</t>
  </si>
  <si>
    <t>Length</t>
  </si>
  <si>
    <t>Width</t>
  </si>
  <si>
    <t>Height</t>
  </si>
  <si>
    <t>cm</t>
  </si>
  <si>
    <t>Weight</t>
  </si>
  <si>
    <t>Lb</t>
  </si>
  <si>
    <t>&lt;-- kept Susan's weight cos it's more</t>
  </si>
  <si>
    <t>Susan's weight</t>
  </si>
  <si>
    <t>&lt;-- check by total weight w/o chg dimension</t>
  </si>
  <si>
    <t>&lt;-- check by total weight and doubling dimension</t>
  </si>
  <si>
    <t>&lt;-- calculate by times no. of packages (18.93*2)</t>
  </si>
  <si>
    <t>If change both total weight anddoubling dimension, it is still incorrect</t>
  </si>
  <si>
    <t>2021-04-16 -- Can Post charges by both weight and dimension of package</t>
  </si>
  <si>
    <t>Lbs</t>
  </si>
  <si>
    <t>A extra large package versus 2 smaller packages with same total weight have different price</t>
  </si>
  <si>
    <t>Noted that Susan's weight is 0.4 lbs more (0.18 Kg) but the price is the same, checked each row from L12-23 &amp; L31-43</t>
  </si>
  <si>
    <t>Apr 20, 201 - Andrea checked 2021 rates using Susan's method of total Lbs without changing dimension</t>
  </si>
  <si>
    <r>
      <t xml:space="preserve">From </t>
    </r>
    <r>
      <rPr>
        <sz val="11"/>
        <color rgb="FFFF0000"/>
        <rFont val="Calibri"/>
        <family val="2"/>
        <scheme val="minor"/>
      </rPr>
      <t>Andrea</t>
    </r>
  </si>
  <si>
    <t>Apr 16 - Andrea calculate based on number of boxes/kits</t>
  </si>
  <si>
    <r>
      <t xml:space="preserve">Discovered </t>
    </r>
    <r>
      <rPr>
        <b/>
        <u/>
        <sz val="11"/>
        <color rgb="FF0070C0"/>
        <rFont val="Calibri"/>
        <family val="2"/>
        <scheme val="minor"/>
      </rPr>
      <t>that</t>
    </r>
    <r>
      <rPr>
        <sz val="11"/>
        <color rgb="FF0070C0"/>
        <rFont val="Calibri"/>
        <family val="2"/>
        <scheme val="minor"/>
      </rPr>
      <t xml:space="preserve"> in Susan's way of calculating based on weight without changing  dimension</t>
    </r>
  </si>
  <si>
    <t>April 15 - Package measured and weighted by Postal employee at Main &amp; 65th post office</t>
  </si>
  <si>
    <t>Shipping will be calculated based on the number of kits you order.</t>
  </si>
  <si>
    <t>We will call you to get your credit card number</t>
  </si>
  <si>
    <t>The kit will be mailed to you and a confirmation email will be sent once payment is processed.</t>
  </si>
  <si>
    <t>The postage cost below is only an estimation. We will contact you for shipping fees approval.</t>
  </si>
  <si>
    <t xml:space="preserve"> (only an estimation, we will contact you)</t>
  </si>
  <si>
    <r>
      <t xml:space="preserve">If you have any questions about this form, please email </t>
    </r>
    <r>
      <rPr>
        <b/>
        <i/>
        <sz val="11"/>
        <color rgb="FF0000FF"/>
        <rFont val="Calibri"/>
        <family val="2"/>
        <scheme val="minor"/>
      </rPr>
      <t>picnet@phsa.ca</t>
    </r>
  </si>
  <si>
    <r>
      <t xml:space="preserve">Save this file to your computer, fill in </t>
    </r>
    <r>
      <rPr>
        <b/>
        <sz val="11"/>
        <color indexed="8"/>
        <rFont val="Calibri"/>
        <family val="2"/>
      </rPr>
      <t xml:space="preserve">all </t>
    </r>
    <r>
      <rPr>
        <sz val="11"/>
        <color theme="1"/>
        <rFont val="Calibri"/>
        <family val="2"/>
        <scheme val="minor"/>
      </rPr>
      <t xml:space="preserve">fields, and then email the file to </t>
    </r>
    <r>
      <rPr>
        <b/>
        <sz val="11"/>
        <color rgb="FF0000FF"/>
        <rFont val="Calibri"/>
        <family val="2"/>
      </rPr>
      <t>picnet@phsa.ca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Please save in Exel format and do not PDF.</t>
    </r>
  </si>
  <si>
    <t>Let's Go Viral! Order Form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</si>
</sst>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515050"/>
      <name val="Arial"/>
      <family val="2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CDCDC"/>
      </left>
      <right style="medium">
        <color rgb="FFDCDCDC"/>
      </right>
      <top style="medium">
        <color rgb="FFDCDCDC"/>
      </top>
      <bottom style="medium">
        <color rgb="FFDCDCDC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Border="1"/>
    <xf numFmtId="0" fontId="0" fillId="2" borderId="0" xfId="0" applyFill="1" applyBorder="1"/>
    <xf numFmtId="0" fontId="0" fillId="3" borderId="4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horizontal="right"/>
      <protection locked="0"/>
    </xf>
    <xf numFmtId="0" fontId="3" fillId="4" borderId="5" xfId="0" applyFont="1" applyFill="1" applyBorder="1"/>
    <xf numFmtId="0" fontId="0" fillId="4" borderId="5" xfId="0" applyFill="1" applyBorder="1"/>
    <xf numFmtId="0" fontId="0" fillId="0" borderId="0" xfId="0" applyBorder="1"/>
    <xf numFmtId="164" fontId="2" fillId="0" borderId="0" xfId="1" applyFont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wrapText="1"/>
    </xf>
    <xf numFmtId="0" fontId="0" fillId="0" borderId="6" xfId="0" applyBorder="1"/>
    <xf numFmtId="164" fontId="2" fillId="0" borderId="3" xfId="1" applyFont="1" applyBorder="1"/>
    <xf numFmtId="164" fontId="2" fillId="0" borderId="5" xfId="1" applyFont="1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0" fillId="10" borderId="0" xfId="0" applyFill="1"/>
    <xf numFmtId="0" fontId="0" fillId="9" borderId="0" xfId="0" applyFill="1"/>
    <xf numFmtId="49" fontId="0" fillId="3" borderId="5" xfId="0" applyNumberFormat="1" applyFill="1" applyBorder="1" applyProtection="1">
      <protection locked="0"/>
    </xf>
    <xf numFmtId="0" fontId="0" fillId="4" borderId="1" xfId="0" applyFill="1" applyBorder="1"/>
    <xf numFmtId="0" fontId="0" fillId="11" borderId="5" xfId="0" applyFill="1" applyBorder="1"/>
    <xf numFmtId="0" fontId="0" fillId="11" borderId="7" xfId="0" applyFill="1" applyBorder="1"/>
    <xf numFmtId="49" fontId="0" fillId="3" borderId="8" xfId="0" applyNumberFormat="1" applyFill="1" applyBorder="1" applyProtection="1">
      <protection locked="0"/>
    </xf>
    <xf numFmtId="0" fontId="3" fillId="2" borderId="0" xfId="0" applyFont="1" applyFill="1" applyAlignment="1">
      <alignment horizontal="right"/>
    </xf>
    <xf numFmtId="0" fontId="0" fillId="4" borderId="0" xfId="0" applyFill="1" applyBorder="1"/>
    <xf numFmtId="0" fontId="6" fillId="12" borderId="9" xfId="0" applyFont="1" applyFill="1" applyBorder="1" applyAlignment="1">
      <alignment horizontal="left" vertical="center" wrapText="1"/>
    </xf>
    <xf numFmtId="164" fontId="2" fillId="3" borderId="5" xfId="1" applyFont="1" applyFill="1" applyBorder="1" applyProtection="1">
      <protection hidden="1"/>
    </xf>
    <xf numFmtId="164" fontId="2" fillId="0" borderId="6" xfId="1" applyFont="1" applyFill="1" applyBorder="1" applyAlignment="1" applyProtection="1">
      <alignment horizontal="right"/>
      <protection hidden="1"/>
    </xf>
    <xf numFmtId="164" fontId="3" fillId="3" borderId="5" xfId="1" applyFont="1" applyFill="1" applyBorder="1" applyProtection="1">
      <protection hidden="1"/>
    </xf>
    <xf numFmtId="0" fontId="9" fillId="0" borderId="0" xfId="0" applyFont="1"/>
    <xf numFmtId="0" fontId="3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/>
    <xf numFmtId="49" fontId="9" fillId="3" borderId="3" xfId="0" applyNumberFormat="1" applyFont="1" applyFill="1" applyBorder="1" applyProtection="1">
      <protection locked="0"/>
    </xf>
    <xf numFmtId="0" fontId="8" fillId="2" borderId="0" xfId="0" applyFont="1" applyFill="1"/>
    <xf numFmtId="0" fontId="14" fillId="2" borderId="0" xfId="0" applyFont="1" applyFill="1"/>
    <xf numFmtId="0" fontId="15" fillId="2" borderId="7" xfId="0" applyFont="1" applyFill="1" applyBorder="1" applyAlignment="1"/>
    <xf numFmtId="0" fontId="0" fillId="2" borderId="0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49" fontId="0" fillId="3" borderId="3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13" fillId="3" borderId="3" xfId="0" applyNumberFormat="1" applyFont="1" applyFill="1" applyBorder="1" applyProtection="1">
      <protection locked="0"/>
    </xf>
    <xf numFmtId="49" fontId="13" fillId="3" borderId="8" xfId="0" applyNumberFormat="1" applyFont="1" applyFill="1" applyBorder="1" applyProtection="1">
      <protection locked="0"/>
    </xf>
    <xf numFmtId="49" fontId="13" fillId="3" borderId="4" xfId="0" applyNumberFormat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123825</xdr:rowOff>
    </xdr:from>
    <xdr:to>
      <xdr:col>1</xdr:col>
      <xdr:colOff>1885950</xdr:colOff>
      <xdr:row>0</xdr:row>
      <xdr:rowOff>730072</xdr:rowOff>
    </xdr:to>
    <xdr:pic>
      <xdr:nvPicPr>
        <xdr:cNvPr id="1045" name="Picture 2" descr="PICNet-Wordmark-Small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1943100" cy="606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9"/>
  <sheetViews>
    <sheetView tabSelected="1" zoomScaleNormal="100" zoomScaleSheetLayoutView="100" workbookViewId="0">
      <selection activeCell="A2" sqref="A2:F2"/>
    </sheetView>
  </sheetViews>
  <sheetFormatPr defaultRowHeight="15" x14ac:dyDescent="0.25"/>
  <cols>
    <col min="1" max="1" width="2.85546875" customWidth="1"/>
    <col min="2" max="2" width="31" customWidth="1"/>
    <col min="3" max="4" width="13.140625" customWidth="1"/>
    <col min="5" max="5" width="21.28515625" customWidth="1"/>
    <col min="6" max="6" width="18.140625" customWidth="1"/>
  </cols>
  <sheetData>
    <row r="1" spans="1:6" ht="63.75" customHeight="1" x14ac:dyDescent="0.25">
      <c r="A1" s="3"/>
      <c r="B1" s="3"/>
      <c r="C1" s="3"/>
      <c r="D1" s="3"/>
      <c r="E1" s="3"/>
      <c r="F1" s="3"/>
    </row>
    <row r="2" spans="1:6" ht="21" customHeight="1" x14ac:dyDescent="0.25">
      <c r="A2" s="54" t="s">
        <v>162</v>
      </c>
      <c r="B2" s="54"/>
      <c r="C2" s="54"/>
      <c r="D2" s="54"/>
      <c r="E2" s="54"/>
      <c r="F2" s="54"/>
    </row>
    <row r="3" spans="1:6" ht="31.5" customHeight="1" x14ac:dyDescent="0.25">
      <c r="A3" s="53" t="s">
        <v>161</v>
      </c>
      <c r="B3" s="53"/>
      <c r="C3" s="53"/>
      <c r="D3" s="53"/>
      <c r="E3" s="53"/>
      <c r="F3" s="53"/>
    </row>
    <row r="4" spans="1:6" ht="12.75" customHeight="1" x14ac:dyDescent="0.25">
      <c r="A4" s="52"/>
      <c r="B4" s="52"/>
      <c r="C4" s="52"/>
      <c r="D4" s="52"/>
      <c r="E4" s="52"/>
      <c r="F4" s="52"/>
    </row>
    <row r="5" spans="1:6" ht="12" customHeight="1" x14ac:dyDescent="0.25">
      <c r="A5" s="3"/>
      <c r="B5" s="3"/>
      <c r="C5" s="3"/>
      <c r="D5" s="3"/>
      <c r="E5" s="3"/>
      <c r="F5" s="3"/>
    </row>
    <row r="6" spans="1:6" ht="15.75" customHeight="1" x14ac:dyDescent="0.25">
      <c r="A6" s="3"/>
      <c r="B6" s="4" t="s">
        <v>1</v>
      </c>
      <c r="C6" s="55"/>
      <c r="D6" s="56"/>
      <c r="E6" s="57"/>
      <c r="F6" s="3"/>
    </row>
    <row r="7" spans="1:6" ht="15.75" customHeight="1" x14ac:dyDescent="0.25">
      <c r="A7" s="3"/>
      <c r="B7" s="4" t="s">
        <v>0</v>
      </c>
      <c r="C7" s="55"/>
      <c r="D7" s="56"/>
      <c r="E7" s="57"/>
      <c r="F7" s="3"/>
    </row>
    <row r="8" spans="1:6" ht="15.75" customHeight="1" x14ac:dyDescent="0.25">
      <c r="A8" s="3"/>
      <c r="B8" s="4" t="s">
        <v>2</v>
      </c>
      <c r="C8" s="55"/>
      <c r="D8" s="56"/>
      <c r="E8" s="57"/>
      <c r="F8" s="3"/>
    </row>
    <row r="9" spans="1:6" ht="15.75" customHeight="1" x14ac:dyDescent="0.25">
      <c r="A9" s="3"/>
      <c r="B9" s="4" t="s">
        <v>3</v>
      </c>
      <c r="C9" s="55"/>
      <c r="D9" s="56"/>
      <c r="E9" s="57"/>
      <c r="F9" s="3"/>
    </row>
    <row r="10" spans="1:6" ht="15.75" customHeight="1" x14ac:dyDescent="0.25">
      <c r="A10" s="3"/>
      <c r="B10" s="4" t="s">
        <v>4</v>
      </c>
      <c r="C10" s="55"/>
      <c r="D10" s="56"/>
      <c r="E10" s="57"/>
      <c r="F10" s="3"/>
    </row>
    <row r="11" spans="1:6" ht="41.25" x14ac:dyDescent="0.25">
      <c r="A11" s="3"/>
      <c r="B11" s="5" t="s">
        <v>127</v>
      </c>
      <c r="C11" s="27" t="s">
        <v>23</v>
      </c>
      <c r="D11" s="32" t="s">
        <v>66</v>
      </c>
      <c r="E11" s="27"/>
      <c r="F11" s="3"/>
    </row>
    <row r="12" spans="1:6" ht="15.75" customHeight="1" x14ac:dyDescent="0.25">
      <c r="A12" s="3"/>
      <c r="B12" s="4" t="s">
        <v>5</v>
      </c>
      <c r="C12" s="55"/>
      <c r="D12" s="56"/>
      <c r="E12" s="57"/>
      <c r="F12" s="3"/>
    </row>
    <row r="13" spans="1:6" ht="15.75" customHeight="1" x14ac:dyDescent="0.25">
      <c r="A13" s="3"/>
      <c r="B13" s="4" t="s">
        <v>6</v>
      </c>
      <c r="C13" s="55"/>
      <c r="D13" s="56"/>
      <c r="E13" s="57"/>
      <c r="F13" s="3"/>
    </row>
    <row r="14" spans="1:6" ht="15.75" customHeight="1" x14ac:dyDescent="0.25">
      <c r="A14" s="3"/>
      <c r="B14" s="4" t="s">
        <v>7</v>
      </c>
      <c r="C14" s="55"/>
      <c r="D14" s="56"/>
      <c r="E14" s="57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 t="s">
        <v>155</v>
      </c>
      <c r="C16" s="3"/>
      <c r="D16" s="3"/>
      <c r="E16" s="3"/>
      <c r="F16" s="3"/>
    </row>
    <row r="17" spans="1:6" x14ac:dyDescent="0.25">
      <c r="A17" s="3"/>
      <c r="B17" s="45" t="s">
        <v>158</v>
      </c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ht="10.5" customHeight="1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4" t="s">
        <v>8</v>
      </c>
      <c r="C20" s="9">
        <v>1</v>
      </c>
      <c r="D20" s="46" t="s">
        <v>22</v>
      </c>
      <c r="E20" s="3"/>
      <c r="F20" s="3"/>
    </row>
    <row r="21" spans="1:6" x14ac:dyDescent="0.25">
      <c r="A21" s="3"/>
      <c r="B21" s="4" t="s">
        <v>20</v>
      </c>
      <c r="C21" s="35">
        <v>80</v>
      </c>
      <c r="D21" s="3"/>
      <c r="E21" s="3"/>
      <c r="F21" s="3"/>
    </row>
    <row r="22" spans="1:6" x14ac:dyDescent="0.25">
      <c r="A22" s="3"/>
      <c r="B22" s="5" t="s">
        <v>10</v>
      </c>
      <c r="C22" s="10" t="s">
        <v>12</v>
      </c>
      <c r="D22" s="46" t="s">
        <v>22</v>
      </c>
      <c r="E22" s="3"/>
      <c r="F22" s="3"/>
    </row>
    <row r="23" spans="1:6" x14ac:dyDescent="0.25">
      <c r="A23" s="3"/>
      <c r="B23" s="5" t="s">
        <v>21</v>
      </c>
      <c r="C23" s="36">
        <f>IF(AND(C22="Mail",PostalGroup="BCgroup"),VLOOKUP(C20,LookupPostage,2,FALSE),IF(AND(C22="Mail",PostalGroup="MBgroup"),VLOOKUP(C20,LookupPostage,3,FALSE),IF(AND(C22="Mail",PostalGroup="NBgroup"),VLOOKUP(C20,LookupPostage,4,FALSE),IF(AND(C22="Mail",PostalGroup="PEgroup"),VLOOKUP(C20,LookupPostage,5,FALSE),IF(AND(C22="Mail",PostalGroup="USA"),VLOOKUP(C20,LookupPostage,6,FALSE),0)))))</f>
        <v>20</v>
      </c>
      <c r="D23" s="47" t="s">
        <v>159</v>
      </c>
      <c r="E23" s="3"/>
      <c r="F23" s="3"/>
    </row>
    <row r="24" spans="1:6" x14ac:dyDescent="0.25">
      <c r="A24" s="3"/>
      <c r="B24" s="6" t="s">
        <v>65</v>
      </c>
      <c r="C24" s="37">
        <f>SUM(C21,C23)</f>
        <v>100</v>
      </c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4" t="s">
        <v>14</v>
      </c>
      <c r="C26" s="50"/>
      <c r="D26" s="51"/>
      <c r="E26" s="46" t="s">
        <v>22</v>
      </c>
      <c r="F26" s="3"/>
    </row>
    <row r="27" spans="1:6" ht="16.5" customHeight="1" x14ac:dyDescent="0.25">
      <c r="A27" s="3"/>
      <c r="B27" s="4" t="s">
        <v>16</v>
      </c>
      <c r="C27" s="58"/>
      <c r="D27" s="59"/>
      <c r="E27" s="60"/>
      <c r="F27" s="3"/>
    </row>
    <row r="28" spans="1:6" ht="16.5" customHeight="1" x14ac:dyDescent="0.25">
      <c r="A28" s="3"/>
      <c r="B28" s="4" t="s">
        <v>17</v>
      </c>
      <c r="C28" s="44" t="s">
        <v>156</v>
      </c>
      <c r="D28" s="31"/>
      <c r="E28" s="8"/>
      <c r="F28" s="3"/>
    </row>
    <row r="29" spans="1:6" ht="16.5" customHeight="1" x14ac:dyDescent="0.25">
      <c r="A29" s="3"/>
      <c r="B29" s="4" t="s">
        <v>18</v>
      </c>
      <c r="C29" s="27"/>
      <c r="D29" s="3"/>
      <c r="E29" s="3"/>
      <c r="F29" s="3"/>
    </row>
    <row r="30" spans="1:6" x14ac:dyDescent="0.25">
      <c r="A30" s="3"/>
      <c r="B30" s="3" t="s">
        <v>128</v>
      </c>
      <c r="C30" s="27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7"/>
      <c r="C32" s="3"/>
      <c r="D32" s="3"/>
      <c r="E32" s="3"/>
      <c r="F32" s="3"/>
    </row>
    <row r="33" spans="1:6" x14ac:dyDescent="0.25">
      <c r="A33" s="3"/>
      <c r="B33" s="4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48" t="s">
        <v>157</v>
      </c>
      <c r="B35" s="48"/>
      <c r="C35" s="48"/>
      <c r="D35" s="48"/>
      <c r="E35" s="48"/>
      <c r="F35" s="48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49" t="s">
        <v>160</v>
      </c>
      <c r="B38" s="49"/>
      <c r="C38" s="49"/>
      <c r="D38" s="49"/>
      <c r="E38" s="49"/>
      <c r="F38" s="49"/>
    </row>
    <row r="39" spans="1:6" x14ac:dyDescent="0.25">
      <c r="A39" s="3"/>
      <c r="B39" s="3"/>
      <c r="C39" s="3"/>
      <c r="D39" s="3"/>
      <c r="E39" s="3"/>
      <c r="F39" s="3"/>
    </row>
  </sheetData>
  <mergeCells count="15">
    <mergeCell ref="A2:F2"/>
    <mergeCell ref="C6:E6"/>
    <mergeCell ref="C7:E7"/>
    <mergeCell ref="C8:E8"/>
    <mergeCell ref="C9:E9"/>
    <mergeCell ref="A35:F35"/>
    <mergeCell ref="A38:F38"/>
    <mergeCell ref="C26:D26"/>
    <mergeCell ref="A4:F4"/>
    <mergeCell ref="A3:F3"/>
    <mergeCell ref="C10:E10"/>
    <mergeCell ref="C12:E12"/>
    <mergeCell ref="C13:E13"/>
    <mergeCell ref="C14:E14"/>
    <mergeCell ref="C27:E27"/>
  </mergeCells>
  <dataValidations count="5">
    <dataValidation type="list" allowBlank="1" showInputMessage="1" showErrorMessage="1" sqref="C20">
      <formula1>DropDown_NumKits</formula1>
    </dataValidation>
    <dataValidation type="list" allowBlank="1" showInputMessage="1" showErrorMessage="1" sqref="C22">
      <formula1>DD_Mail</formula1>
    </dataValidation>
    <dataValidation type="list" allowBlank="1" showInputMessage="1" showErrorMessage="1" sqref="C26">
      <formula1>DD_payment</formula1>
    </dataValidation>
    <dataValidation type="list" allowBlank="1" showInputMessage="1" showErrorMessage="1" sqref="C11">
      <formula1>DD_Prov</formula1>
    </dataValidation>
    <dataValidation type="list" allowBlank="1" showInputMessage="1" showErrorMessage="1" sqref="E11">
      <formula1>States</formula1>
    </dataValidation>
  </dataValidations>
  <printOptions horizontalCentered="1"/>
  <pageMargins left="0.59055118110236227" right="0.62992125984251968" top="0.74803149606299213" bottom="0.74803149606299213" header="0.31496062992125984" footer="0.31496062992125984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85"/>
  <sheetViews>
    <sheetView zoomScaleNormal="100" zoomScaleSheetLayoutView="85" workbookViewId="0">
      <selection activeCell="D4" sqref="D4"/>
    </sheetView>
  </sheetViews>
  <sheetFormatPr defaultRowHeight="15" x14ac:dyDescent="0.25"/>
  <cols>
    <col min="4" max="4" width="10.5703125" bestFit="1" customWidth="1"/>
    <col min="6" max="6" width="10.140625" customWidth="1"/>
    <col min="11" max="11" width="13.7109375" customWidth="1"/>
  </cols>
  <sheetData>
    <row r="1" spans="1:22" ht="30" x14ac:dyDescent="0.25">
      <c r="A1" s="15" t="s">
        <v>9</v>
      </c>
      <c r="B1" s="16" t="s">
        <v>38</v>
      </c>
      <c r="C1" s="15" t="s">
        <v>11</v>
      </c>
      <c r="D1" s="15" t="s">
        <v>15</v>
      </c>
      <c r="E1" s="16" t="s">
        <v>19</v>
      </c>
      <c r="F1" s="13"/>
      <c r="K1" t="s">
        <v>132</v>
      </c>
    </row>
    <row r="2" spans="1:22" x14ac:dyDescent="0.25">
      <c r="A2" s="17">
        <v>1</v>
      </c>
      <c r="B2" s="18" t="str">
        <f>VLOOKUP(Order!C11,LookupProvCode,2,FALSE)</f>
        <v>BCgroup</v>
      </c>
      <c r="C2" s="17" t="s">
        <v>12</v>
      </c>
      <c r="D2" s="17" t="s">
        <v>61</v>
      </c>
      <c r="E2" s="19">
        <v>56</v>
      </c>
      <c r="F2" s="13"/>
      <c r="K2" s="43" t="s">
        <v>154</v>
      </c>
    </row>
    <row r="3" spans="1:22" x14ac:dyDescent="0.25">
      <c r="A3" s="1">
        <v>2</v>
      </c>
      <c r="B3" s="14"/>
      <c r="C3" s="2" t="s">
        <v>13</v>
      </c>
      <c r="D3" t="s">
        <v>62</v>
      </c>
      <c r="E3" s="13"/>
      <c r="F3" s="13"/>
      <c r="K3" s="39" t="s">
        <v>133</v>
      </c>
      <c r="L3" s="42" t="s">
        <v>137</v>
      </c>
      <c r="T3" s="39" t="s">
        <v>129</v>
      </c>
      <c r="U3" s="39" t="s">
        <v>139</v>
      </c>
    </row>
    <row r="4" spans="1:22" x14ac:dyDescent="0.25">
      <c r="A4" s="1">
        <v>3</v>
      </c>
      <c r="B4" s="14"/>
      <c r="C4" s="13"/>
      <c r="D4" s="13"/>
      <c r="E4" s="13"/>
      <c r="F4" s="13"/>
      <c r="K4" s="39" t="s">
        <v>134</v>
      </c>
      <c r="L4" s="41">
        <v>32</v>
      </c>
      <c r="M4">
        <f>L4*2</f>
        <v>64</v>
      </c>
      <c r="S4" s="39" t="s">
        <v>138</v>
      </c>
      <c r="T4" s="41">
        <v>0.99399999999999999</v>
      </c>
      <c r="U4" s="41">
        <v>2.2000000000000002</v>
      </c>
    </row>
    <row r="5" spans="1:22" x14ac:dyDescent="0.25">
      <c r="A5" s="1">
        <v>4</v>
      </c>
      <c r="B5" s="14"/>
      <c r="C5" s="13"/>
      <c r="D5" s="13"/>
      <c r="E5" s="13"/>
      <c r="F5" s="13"/>
      <c r="K5" s="39" t="s">
        <v>135</v>
      </c>
      <c r="L5" s="41">
        <v>11.5</v>
      </c>
      <c r="M5">
        <f>L5*2</f>
        <v>23</v>
      </c>
    </row>
    <row r="6" spans="1:22" x14ac:dyDescent="0.25">
      <c r="A6" s="2">
        <v>5</v>
      </c>
      <c r="B6" s="14"/>
      <c r="K6" s="39" t="s">
        <v>136</v>
      </c>
      <c r="L6" s="41">
        <v>24</v>
      </c>
      <c r="M6">
        <f>L6*2</f>
        <v>48</v>
      </c>
      <c r="S6" s="39" t="s">
        <v>141</v>
      </c>
      <c r="U6" s="41">
        <v>2.6</v>
      </c>
    </row>
    <row r="7" spans="1:22" x14ac:dyDescent="0.25">
      <c r="A7" s="13"/>
      <c r="B7" s="14"/>
    </row>
    <row r="8" spans="1:22" x14ac:dyDescent="0.25">
      <c r="A8" t="s">
        <v>59</v>
      </c>
      <c r="D8" t="s">
        <v>59</v>
      </c>
      <c r="K8" t="s">
        <v>151</v>
      </c>
      <c r="L8" s="43" t="s">
        <v>152</v>
      </c>
    </row>
    <row r="9" spans="1:22" x14ac:dyDescent="0.25">
      <c r="A9" s="11" t="s">
        <v>37</v>
      </c>
      <c r="B9" s="11" t="s">
        <v>35</v>
      </c>
      <c r="D9" s="11" t="s">
        <v>39</v>
      </c>
      <c r="E9" s="12" t="s">
        <v>56</v>
      </c>
      <c r="F9" s="12" t="s">
        <v>36</v>
      </c>
      <c r="G9" s="12" t="s">
        <v>57</v>
      </c>
      <c r="H9" s="12" t="s">
        <v>58</v>
      </c>
      <c r="I9" s="12" t="s">
        <v>63</v>
      </c>
      <c r="K9" t="s">
        <v>130</v>
      </c>
      <c r="L9" s="40" t="s">
        <v>129</v>
      </c>
    </row>
    <row r="10" spans="1:22" x14ac:dyDescent="0.25">
      <c r="A10" s="12" t="s">
        <v>24</v>
      </c>
      <c r="B10" s="20" t="s">
        <v>56</v>
      </c>
      <c r="D10" s="11">
        <v>1</v>
      </c>
      <c r="E10" s="20">
        <v>20</v>
      </c>
      <c r="F10" s="24">
        <v>23</v>
      </c>
      <c r="G10" s="21">
        <v>25</v>
      </c>
      <c r="H10" s="22">
        <v>30</v>
      </c>
      <c r="I10" s="29">
        <v>35</v>
      </c>
      <c r="K10" t="s">
        <v>42</v>
      </c>
      <c r="L10">
        <v>1</v>
      </c>
      <c r="M10">
        <v>2</v>
      </c>
      <c r="N10">
        <v>3</v>
      </c>
      <c r="O10">
        <v>4</v>
      </c>
      <c r="P10">
        <v>5</v>
      </c>
      <c r="Q10" s="38" t="s">
        <v>131</v>
      </c>
      <c r="S10" s="43" t="s">
        <v>146</v>
      </c>
    </row>
    <row r="11" spans="1:22" x14ac:dyDescent="0.25">
      <c r="A11" s="12" t="s">
        <v>23</v>
      </c>
      <c r="B11" s="20" t="s">
        <v>56</v>
      </c>
      <c r="D11" s="11">
        <v>2</v>
      </c>
      <c r="E11" s="20">
        <v>20</v>
      </c>
      <c r="F11" s="24">
        <v>23</v>
      </c>
      <c r="G11" s="21">
        <v>25</v>
      </c>
      <c r="H11" s="22">
        <v>30</v>
      </c>
      <c r="I11" s="29">
        <v>30</v>
      </c>
      <c r="K11" s="11" t="s">
        <v>43</v>
      </c>
      <c r="L11" s="11">
        <v>0.99399999999999999</v>
      </c>
      <c r="M11" s="11"/>
      <c r="N11" s="11"/>
      <c r="O11" s="11"/>
      <c r="P11" s="11"/>
      <c r="S11" s="43" t="s">
        <v>149</v>
      </c>
    </row>
    <row r="12" spans="1:22" x14ac:dyDescent="0.25">
      <c r="A12" s="12" t="s">
        <v>25</v>
      </c>
      <c r="B12" s="20" t="s">
        <v>56</v>
      </c>
      <c r="D12" s="11">
        <v>3</v>
      </c>
      <c r="E12" s="20">
        <v>20</v>
      </c>
      <c r="F12" s="24">
        <v>23</v>
      </c>
      <c r="G12" s="21">
        <v>25</v>
      </c>
      <c r="H12" s="22">
        <v>30</v>
      </c>
      <c r="I12" s="29">
        <v>38</v>
      </c>
      <c r="K12" s="11" t="s">
        <v>23</v>
      </c>
      <c r="L12" s="20">
        <v>18.93</v>
      </c>
      <c r="M12" s="20">
        <f>L12*2</f>
        <v>37.86</v>
      </c>
      <c r="N12" s="20">
        <f>L12*3</f>
        <v>56.79</v>
      </c>
      <c r="O12" s="20">
        <f>L12*4</f>
        <v>75.72</v>
      </c>
      <c r="P12" s="20">
        <f>L12*5</f>
        <v>94.65</v>
      </c>
      <c r="Q12" t="s">
        <v>44</v>
      </c>
      <c r="S12" s="43" t="s">
        <v>153</v>
      </c>
    </row>
    <row r="13" spans="1:22" x14ac:dyDescent="0.25">
      <c r="A13" s="12" t="s">
        <v>26</v>
      </c>
      <c r="B13" s="24" t="s">
        <v>36</v>
      </c>
      <c r="D13" s="11">
        <v>4</v>
      </c>
      <c r="E13" s="20">
        <v>20</v>
      </c>
      <c r="F13" s="24">
        <v>23</v>
      </c>
      <c r="G13" s="21">
        <v>25</v>
      </c>
      <c r="H13" s="22">
        <v>30</v>
      </c>
      <c r="I13" s="29">
        <v>46</v>
      </c>
      <c r="K13" s="12" t="s">
        <v>24</v>
      </c>
      <c r="L13" s="20">
        <v>18.760000000000002</v>
      </c>
      <c r="M13" s="20">
        <f t="shared" ref="M13:M24" si="0">L13*2</f>
        <v>37.520000000000003</v>
      </c>
      <c r="N13" s="20">
        <f t="shared" ref="N13:N24" si="1">L13*3</f>
        <v>56.28</v>
      </c>
      <c r="O13" s="20">
        <f t="shared" ref="O13:O24" si="2">L13*4</f>
        <v>75.040000000000006</v>
      </c>
      <c r="P13" s="20">
        <f t="shared" ref="P13:P24" si="3">L13*5</f>
        <v>93.800000000000011</v>
      </c>
      <c r="Q13" t="s">
        <v>45</v>
      </c>
      <c r="S13" s="43" t="s">
        <v>145</v>
      </c>
    </row>
    <row r="14" spans="1:22" x14ac:dyDescent="0.25">
      <c r="A14" s="12" t="s">
        <v>30</v>
      </c>
      <c r="B14" s="25" t="s">
        <v>36</v>
      </c>
      <c r="D14" s="11">
        <v>5</v>
      </c>
      <c r="E14" s="20">
        <v>20</v>
      </c>
      <c r="F14" s="24">
        <v>23</v>
      </c>
      <c r="G14" s="21">
        <v>25</v>
      </c>
      <c r="H14" s="22">
        <v>30</v>
      </c>
      <c r="I14" s="29">
        <v>52</v>
      </c>
      <c r="K14" s="12" t="s">
        <v>25</v>
      </c>
      <c r="L14" s="20">
        <v>18.760000000000002</v>
      </c>
      <c r="M14" s="20">
        <f t="shared" si="0"/>
        <v>37.520000000000003</v>
      </c>
      <c r="N14" s="20">
        <f t="shared" si="1"/>
        <v>56.28</v>
      </c>
      <c r="O14" s="20">
        <f t="shared" si="2"/>
        <v>75.040000000000006</v>
      </c>
      <c r="P14" s="20">
        <f t="shared" si="3"/>
        <v>93.800000000000011</v>
      </c>
      <c r="Q14" t="s">
        <v>46</v>
      </c>
      <c r="S14" s="43" t="s">
        <v>148</v>
      </c>
    </row>
    <row r="15" spans="1:22" x14ac:dyDescent="0.25">
      <c r="A15" s="12" t="s">
        <v>27</v>
      </c>
      <c r="B15" s="24" t="s">
        <v>36</v>
      </c>
      <c r="K15" s="11" t="s">
        <v>26</v>
      </c>
      <c r="L15" s="24">
        <v>21.3</v>
      </c>
      <c r="M15" s="24">
        <f t="shared" si="0"/>
        <v>42.6</v>
      </c>
      <c r="N15" s="24">
        <f t="shared" si="1"/>
        <v>63.900000000000006</v>
      </c>
      <c r="O15" s="24">
        <f t="shared" si="2"/>
        <v>85.2</v>
      </c>
      <c r="P15" s="24">
        <f t="shared" si="3"/>
        <v>106.5</v>
      </c>
      <c r="Q15" t="s">
        <v>47</v>
      </c>
    </row>
    <row r="16" spans="1:22" x14ac:dyDescent="0.25">
      <c r="A16" s="12" t="s">
        <v>28</v>
      </c>
      <c r="B16" s="24" t="s">
        <v>36</v>
      </c>
      <c r="K16" s="12" t="s">
        <v>27</v>
      </c>
      <c r="L16" s="24">
        <v>21.51</v>
      </c>
      <c r="M16" s="24">
        <f t="shared" si="0"/>
        <v>43.02</v>
      </c>
      <c r="N16" s="24">
        <f t="shared" si="1"/>
        <v>64.53</v>
      </c>
      <c r="O16" s="24">
        <f t="shared" si="2"/>
        <v>86.04</v>
      </c>
      <c r="P16" s="24">
        <f t="shared" si="3"/>
        <v>107.55000000000001</v>
      </c>
      <c r="Q16" t="s">
        <v>48</v>
      </c>
      <c r="T16" t="s">
        <v>129</v>
      </c>
      <c r="V16" t="s">
        <v>147</v>
      </c>
    </row>
    <row r="17" spans="1:24" x14ac:dyDescent="0.25">
      <c r="A17" s="12" t="s">
        <v>29</v>
      </c>
      <c r="B17" s="21" t="s">
        <v>57</v>
      </c>
      <c r="K17" s="12" t="s">
        <v>28</v>
      </c>
      <c r="L17" s="24">
        <v>21.3</v>
      </c>
      <c r="M17" s="24">
        <f t="shared" si="0"/>
        <v>42.6</v>
      </c>
      <c r="N17" s="24">
        <f t="shared" si="1"/>
        <v>63.900000000000006</v>
      </c>
      <c r="O17" s="24">
        <f t="shared" si="2"/>
        <v>85.2</v>
      </c>
      <c r="P17" s="24">
        <f t="shared" si="3"/>
        <v>106.5</v>
      </c>
      <c r="Q17" t="s">
        <v>49</v>
      </c>
      <c r="S17" t="s">
        <v>42</v>
      </c>
      <c r="T17">
        <v>1</v>
      </c>
      <c r="U17">
        <v>2</v>
      </c>
      <c r="V17">
        <v>1</v>
      </c>
      <c r="W17">
        <v>2</v>
      </c>
      <c r="X17" s="43" t="s">
        <v>142</v>
      </c>
    </row>
    <row r="18" spans="1:24" x14ac:dyDescent="0.25">
      <c r="A18" s="12" t="s">
        <v>31</v>
      </c>
      <c r="B18" s="21" t="s">
        <v>57</v>
      </c>
      <c r="K18" s="11" t="s">
        <v>29</v>
      </c>
      <c r="L18" s="21">
        <v>23.16</v>
      </c>
      <c r="M18" s="21">
        <f t="shared" si="0"/>
        <v>46.32</v>
      </c>
      <c r="N18" s="21">
        <f t="shared" si="1"/>
        <v>69.48</v>
      </c>
      <c r="O18" s="21">
        <f t="shared" si="2"/>
        <v>92.64</v>
      </c>
      <c r="P18" s="21">
        <f t="shared" si="3"/>
        <v>115.8</v>
      </c>
      <c r="Q18" t="s">
        <v>50</v>
      </c>
      <c r="S18" s="11" t="s">
        <v>43</v>
      </c>
      <c r="T18" s="11">
        <v>0.99399999999999999</v>
      </c>
      <c r="U18" s="11">
        <f>T18*2</f>
        <v>1.988</v>
      </c>
      <c r="V18" s="11">
        <v>2.6</v>
      </c>
      <c r="W18" s="11">
        <v>5.2</v>
      </c>
    </row>
    <row r="19" spans="1:24" x14ac:dyDescent="0.25">
      <c r="A19" s="12" t="s">
        <v>33</v>
      </c>
      <c r="B19" s="23" t="s">
        <v>58</v>
      </c>
      <c r="K19" s="12" t="s">
        <v>30</v>
      </c>
      <c r="L19" s="24">
        <v>21.51</v>
      </c>
      <c r="M19" s="24">
        <f t="shared" si="0"/>
        <v>43.02</v>
      </c>
      <c r="N19" s="24">
        <f t="shared" si="1"/>
        <v>64.53</v>
      </c>
      <c r="O19" s="24">
        <f t="shared" si="2"/>
        <v>86.04</v>
      </c>
      <c r="P19" s="24">
        <f t="shared" si="3"/>
        <v>107.55000000000001</v>
      </c>
      <c r="Q19" t="s">
        <v>51</v>
      </c>
      <c r="S19" s="11" t="s">
        <v>23</v>
      </c>
      <c r="T19" s="20">
        <v>18.93</v>
      </c>
      <c r="U19" s="20">
        <v>19.88</v>
      </c>
      <c r="V19" s="20">
        <v>18.93</v>
      </c>
      <c r="W19" s="20">
        <v>20.66</v>
      </c>
    </row>
    <row r="20" spans="1:24" x14ac:dyDescent="0.25">
      <c r="A20" s="12" t="s">
        <v>32</v>
      </c>
      <c r="B20" s="26" t="s">
        <v>58</v>
      </c>
      <c r="K20" s="12" t="s">
        <v>31</v>
      </c>
      <c r="L20" s="21">
        <v>23.16</v>
      </c>
      <c r="M20" s="21">
        <f t="shared" si="0"/>
        <v>46.32</v>
      </c>
      <c r="N20" s="21">
        <f t="shared" si="1"/>
        <v>69.48</v>
      </c>
      <c r="O20" s="21">
        <f t="shared" si="2"/>
        <v>92.64</v>
      </c>
      <c r="P20" s="21">
        <f t="shared" si="3"/>
        <v>115.8</v>
      </c>
      <c r="Q20" t="s">
        <v>52</v>
      </c>
      <c r="S20" s="12"/>
      <c r="T20" s="20"/>
      <c r="U20" s="20">
        <v>33.880000000000003</v>
      </c>
      <c r="V20" s="43" t="s">
        <v>143</v>
      </c>
    </row>
    <row r="21" spans="1:24" x14ac:dyDescent="0.25">
      <c r="A21" s="12" t="s">
        <v>34</v>
      </c>
      <c r="B21" s="23" t="s">
        <v>58</v>
      </c>
      <c r="K21" s="11" t="s">
        <v>32</v>
      </c>
      <c r="L21" s="22">
        <v>27.32</v>
      </c>
      <c r="M21" s="22">
        <f t="shared" si="0"/>
        <v>54.64</v>
      </c>
      <c r="N21" s="22">
        <f t="shared" si="1"/>
        <v>81.960000000000008</v>
      </c>
      <c r="O21" s="22">
        <f t="shared" si="2"/>
        <v>109.28</v>
      </c>
      <c r="P21" s="22">
        <f t="shared" si="3"/>
        <v>136.6</v>
      </c>
      <c r="Q21" t="s">
        <v>53</v>
      </c>
      <c r="S21" s="12"/>
      <c r="T21" s="20"/>
      <c r="U21" s="20">
        <f>T19*2</f>
        <v>37.86</v>
      </c>
      <c r="V21" s="43" t="s">
        <v>144</v>
      </c>
    </row>
    <row r="22" spans="1:24" x14ac:dyDescent="0.25">
      <c r="A22" s="28" t="s">
        <v>63</v>
      </c>
      <c r="B22" s="30" t="s">
        <v>63</v>
      </c>
      <c r="K22" s="11"/>
      <c r="L22" s="22"/>
      <c r="M22" s="22"/>
      <c r="N22" s="22"/>
      <c r="O22" s="22"/>
      <c r="P22" s="22"/>
    </row>
    <row r="23" spans="1:24" x14ac:dyDescent="0.25">
      <c r="A23" s="28" t="s">
        <v>64</v>
      </c>
      <c r="B23" s="30" t="s">
        <v>64</v>
      </c>
      <c r="K23" s="12" t="s">
        <v>33</v>
      </c>
      <c r="L23" s="22">
        <v>27.32</v>
      </c>
      <c r="M23" s="22">
        <f t="shared" si="0"/>
        <v>54.64</v>
      </c>
      <c r="N23" s="22">
        <f t="shared" si="1"/>
        <v>81.960000000000008</v>
      </c>
      <c r="O23" s="22">
        <f t="shared" si="2"/>
        <v>109.28</v>
      </c>
      <c r="P23" s="22">
        <f t="shared" si="3"/>
        <v>136.6</v>
      </c>
      <c r="Q23" t="s">
        <v>54</v>
      </c>
    </row>
    <row r="24" spans="1:24" x14ac:dyDescent="0.25">
      <c r="K24" s="12" t="s">
        <v>34</v>
      </c>
      <c r="L24" s="22">
        <v>27.32</v>
      </c>
      <c r="M24" s="22">
        <f t="shared" si="0"/>
        <v>54.64</v>
      </c>
      <c r="N24" s="22">
        <f t="shared" si="1"/>
        <v>81.960000000000008</v>
      </c>
      <c r="O24" s="22">
        <f t="shared" si="2"/>
        <v>109.28</v>
      </c>
      <c r="P24" s="22">
        <f t="shared" si="3"/>
        <v>136.6</v>
      </c>
      <c r="Q24" t="s">
        <v>55</v>
      </c>
    </row>
    <row r="26" spans="1:24" ht="15.75" thickBot="1" x14ac:dyDescent="0.3">
      <c r="A26" s="33" t="s">
        <v>67</v>
      </c>
    </row>
    <row r="27" spans="1:24" ht="15.75" thickBot="1" x14ac:dyDescent="0.3">
      <c r="A27" s="34" t="s">
        <v>68</v>
      </c>
      <c r="K27" t="s">
        <v>151</v>
      </c>
      <c r="L27" s="43" t="s">
        <v>150</v>
      </c>
    </row>
    <row r="28" spans="1:24" ht="15.75" thickBot="1" x14ac:dyDescent="0.3">
      <c r="A28" s="34" t="s">
        <v>69</v>
      </c>
      <c r="K28" t="s">
        <v>130</v>
      </c>
      <c r="L28" s="40" t="s">
        <v>41</v>
      </c>
    </row>
    <row r="29" spans="1:24" ht="15.75" thickBot="1" x14ac:dyDescent="0.3">
      <c r="A29" s="34" t="s">
        <v>70</v>
      </c>
      <c r="K29" t="s">
        <v>42</v>
      </c>
      <c r="L29">
        <v>1</v>
      </c>
      <c r="M29">
        <v>2</v>
      </c>
      <c r="N29">
        <v>3</v>
      </c>
      <c r="O29">
        <v>4</v>
      </c>
      <c r="P29">
        <v>5</v>
      </c>
      <c r="Q29" s="38" t="s">
        <v>131</v>
      </c>
    </row>
    <row r="30" spans="1:24" ht="15.75" thickBot="1" x14ac:dyDescent="0.3">
      <c r="A30" s="34" t="s">
        <v>71</v>
      </c>
      <c r="K30" s="11" t="s">
        <v>43</v>
      </c>
      <c r="L30" s="11">
        <v>2.6</v>
      </c>
      <c r="M30" s="11">
        <v>5.2</v>
      </c>
      <c r="N30" s="11">
        <v>7.8</v>
      </c>
      <c r="O30" s="11">
        <v>10.4</v>
      </c>
      <c r="P30" s="11">
        <v>13</v>
      </c>
      <c r="Q30" s="40" t="s">
        <v>140</v>
      </c>
    </row>
    <row r="31" spans="1:24" ht="15.75" thickBot="1" x14ac:dyDescent="0.3">
      <c r="A31" s="34" t="s">
        <v>72</v>
      </c>
      <c r="K31" s="11" t="s">
        <v>23</v>
      </c>
      <c r="L31" s="20">
        <v>18.93</v>
      </c>
      <c r="M31" s="20">
        <v>20.66</v>
      </c>
      <c r="N31" s="20">
        <v>22.87</v>
      </c>
      <c r="O31" s="20">
        <v>24.33</v>
      </c>
      <c r="P31" s="20">
        <v>25.73</v>
      </c>
      <c r="Q31" t="s">
        <v>44</v>
      </c>
    </row>
    <row r="32" spans="1:24" ht="15.75" thickBot="1" x14ac:dyDescent="0.3">
      <c r="A32" s="34" t="s">
        <v>73</v>
      </c>
      <c r="K32" s="12" t="s">
        <v>24</v>
      </c>
      <c r="L32" s="20">
        <v>18.760000000000002</v>
      </c>
      <c r="M32" s="20">
        <v>20.66</v>
      </c>
      <c r="N32" s="20">
        <v>22.89</v>
      </c>
      <c r="O32" s="20">
        <v>24.34</v>
      </c>
      <c r="P32" s="20">
        <v>25.79</v>
      </c>
      <c r="Q32" t="s">
        <v>45</v>
      </c>
    </row>
    <row r="33" spans="1:17" ht="15.75" thickBot="1" x14ac:dyDescent="0.3">
      <c r="A33" s="34" t="s">
        <v>74</v>
      </c>
      <c r="K33" s="12" t="s">
        <v>25</v>
      </c>
      <c r="L33" s="20">
        <v>18.760000000000002</v>
      </c>
      <c r="M33" s="20">
        <v>20.66</v>
      </c>
      <c r="N33" s="20">
        <v>22.89</v>
      </c>
      <c r="O33" s="20">
        <v>24.34</v>
      </c>
      <c r="P33" s="20">
        <v>25.79</v>
      </c>
      <c r="Q33" t="s">
        <v>46</v>
      </c>
    </row>
    <row r="34" spans="1:17" ht="15.75" thickBot="1" x14ac:dyDescent="0.3">
      <c r="A34" s="34" t="s">
        <v>75</v>
      </c>
      <c r="K34" s="11" t="s">
        <v>26</v>
      </c>
      <c r="L34" s="24">
        <v>21.3</v>
      </c>
      <c r="M34" s="24">
        <v>23.1</v>
      </c>
      <c r="N34" s="24">
        <v>26.13</v>
      </c>
      <c r="O34" s="24">
        <v>28.12</v>
      </c>
      <c r="P34" s="24">
        <v>30</v>
      </c>
      <c r="Q34" t="s">
        <v>47</v>
      </c>
    </row>
    <row r="35" spans="1:17" ht="15.75" thickBot="1" x14ac:dyDescent="0.3">
      <c r="A35" s="34" t="s">
        <v>76</v>
      </c>
      <c r="K35" s="12" t="s">
        <v>27</v>
      </c>
      <c r="L35" s="24">
        <v>21.51</v>
      </c>
      <c r="M35" s="24">
        <v>23.32</v>
      </c>
      <c r="N35" s="24">
        <v>26.4</v>
      </c>
      <c r="O35" s="24">
        <v>28.39</v>
      </c>
      <c r="P35" s="24">
        <v>30.28</v>
      </c>
      <c r="Q35" t="s">
        <v>48</v>
      </c>
    </row>
    <row r="36" spans="1:17" ht="15.75" thickBot="1" x14ac:dyDescent="0.3">
      <c r="A36" s="34" t="s">
        <v>77</v>
      </c>
      <c r="K36" s="12" t="s">
        <v>28</v>
      </c>
      <c r="L36" s="24">
        <v>21.3</v>
      </c>
      <c r="M36" s="24">
        <v>23.1</v>
      </c>
      <c r="N36" s="24">
        <v>26.13</v>
      </c>
      <c r="O36" s="24">
        <v>28.12</v>
      </c>
      <c r="P36" s="24">
        <v>30</v>
      </c>
      <c r="Q36" t="s">
        <v>49</v>
      </c>
    </row>
    <row r="37" spans="1:17" ht="15.75" thickBot="1" x14ac:dyDescent="0.3">
      <c r="A37" s="34" t="s">
        <v>78</v>
      </c>
      <c r="K37" s="11" t="s">
        <v>29</v>
      </c>
      <c r="L37" s="21">
        <v>23.16</v>
      </c>
      <c r="M37" s="21">
        <v>25.42</v>
      </c>
      <c r="N37" s="21">
        <v>28.58</v>
      </c>
      <c r="O37" s="21">
        <v>30.66</v>
      </c>
      <c r="P37" s="21">
        <v>32.71</v>
      </c>
      <c r="Q37" t="s">
        <v>50</v>
      </c>
    </row>
    <row r="38" spans="1:17" ht="15.75" thickBot="1" x14ac:dyDescent="0.3">
      <c r="A38" s="34" t="s">
        <v>79</v>
      </c>
      <c r="K38" s="12" t="s">
        <v>30</v>
      </c>
      <c r="L38" s="24">
        <v>21.51</v>
      </c>
      <c r="M38" s="24">
        <v>23.32</v>
      </c>
      <c r="N38" s="24">
        <v>26.4</v>
      </c>
      <c r="O38" s="24">
        <v>28.39</v>
      </c>
      <c r="P38" s="24">
        <v>30.28</v>
      </c>
      <c r="Q38" t="s">
        <v>51</v>
      </c>
    </row>
    <row r="39" spans="1:17" ht="15.75" thickBot="1" x14ac:dyDescent="0.3">
      <c r="A39" s="34" t="s">
        <v>80</v>
      </c>
      <c r="K39" s="12" t="s">
        <v>31</v>
      </c>
      <c r="L39" s="21">
        <v>23.16</v>
      </c>
      <c r="M39" s="21">
        <v>25.42</v>
      </c>
      <c r="N39" s="21">
        <v>28.58</v>
      </c>
      <c r="O39" s="21">
        <v>30.66</v>
      </c>
      <c r="P39" s="21">
        <v>32.71</v>
      </c>
      <c r="Q39" t="s">
        <v>52</v>
      </c>
    </row>
    <row r="40" spans="1:17" ht="15.75" thickBot="1" x14ac:dyDescent="0.3">
      <c r="A40" s="34" t="s">
        <v>81</v>
      </c>
      <c r="K40" s="11" t="s">
        <v>32</v>
      </c>
      <c r="L40" s="22">
        <v>27.32</v>
      </c>
      <c r="M40" s="22">
        <v>30.75</v>
      </c>
      <c r="N40" s="22">
        <v>34.590000000000003</v>
      </c>
      <c r="O40" s="22">
        <v>37.130000000000003</v>
      </c>
      <c r="P40" s="22">
        <v>39.51</v>
      </c>
      <c r="Q40" t="s">
        <v>53</v>
      </c>
    </row>
    <row r="41" spans="1:17" ht="15.75" thickBot="1" x14ac:dyDescent="0.3">
      <c r="A41" s="34" t="s">
        <v>82</v>
      </c>
      <c r="K41" s="11"/>
      <c r="L41" s="22"/>
      <c r="M41" s="22"/>
      <c r="N41" s="22"/>
      <c r="O41" s="22"/>
      <c r="P41" s="22"/>
    </row>
    <row r="42" spans="1:17" ht="15.75" thickBot="1" x14ac:dyDescent="0.3">
      <c r="A42" s="34" t="s">
        <v>83</v>
      </c>
      <c r="K42" s="12" t="s">
        <v>33</v>
      </c>
      <c r="L42" s="22">
        <v>27.32</v>
      </c>
      <c r="M42" s="22">
        <v>30.75</v>
      </c>
      <c r="N42" s="22">
        <v>34.590000000000003</v>
      </c>
      <c r="O42" s="22">
        <v>37.130000000000003</v>
      </c>
      <c r="P42" s="22">
        <v>39.51</v>
      </c>
      <c r="Q42" t="s">
        <v>54</v>
      </c>
    </row>
    <row r="43" spans="1:17" ht="15.75" thickBot="1" x14ac:dyDescent="0.3">
      <c r="A43" s="34" t="s">
        <v>84</v>
      </c>
      <c r="K43" s="12" t="s">
        <v>34</v>
      </c>
      <c r="L43" s="22">
        <v>27.32</v>
      </c>
      <c r="M43" s="22">
        <v>30.75</v>
      </c>
      <c r="N43" s="22">
        <v>34.590000000000003</v>
      </c>
      <c r="O43" s="22">
        <v>37.130000000000003</v>
      </c>
      <c r="P43" s="22">
        <v>39.51</v>
      </c>
      <c r="Q43" t="s">
        <v>55</v>
      </c>
    </row>
    <row r="44" spans="1:17" ht="15.75" thickBot="1" x14ac:dyDescent="0.3">
      <c r="A44" s="34" t="s">
        <v>85</v>
      </c>
    </row>
    <row r="45" spans="1:17" ht="15.75" thickBot="1" x14ac:dyDescent="0.3">
      <c r="A45" s="34" t="s">
        <v>86</v>
      </c>
    </row>
    <row r="46" spans="1:17" ht="15.75" thickBot="1" x14ac:dyDescent="0.3">
      <c r="A46" s="34" t="s">
        <v>87</v>
      </c>
      <c r="K46" t="s">
        <v>60</v>
      </c>
    </row>
    <row r="47" spans="1:17" ht="15.75" thickBot="1" x14ac:dyDescent="0.3">
      <c r="A47" s="34" t="s">
        <v>88</v>
      </c>
      <c r="K47" t="s">
        <v>40</v>
      </c>
      <c r="L47" t="s">
        <v>41</v>
      </c>
    </row>
    <row r="48" spans="1:17" ht="15.75" thickBot="1" x14ac:dyDescent="0.3">
      <c r="A48" s="34" t="s">
        <v>89</v>
      </c>
      <c r="K48" t="s">
        <v>42</v>
      </c>
      <c r="L48">
        <v>1</v>
      </c>
      <c r="M48">
        <v>2</v>
      </c>
      <c r="N48">
        <v>3</v>
      </c>
      <c r="O48">
        <v>4</v>
      </c>
      <c r="P48">
        <v>5</v>
      </c>
    </row>
    <row r="49" spans="1:17" ht="15.75" thickBot="1" x14ac:dyDescent="0.3">
      <c r="A49" s="34" t="s">
        <v>90</v>
      </c>
      <c r="K49" s="11" t="s">
        <v>43</v>
      </c>
      <c r="L49" s="11">
        <v>2.6</v>
      </c>
      <c r="M49" s="11">
        <v>5.2</v>
      </c>
      <c r="N49" s="11">
        <v>7.8</v>
      </c>
      <c r="O49" s="11">
        <v>10.4</v>
      </c>
      <c r="P49" s="11">
        <v>13</v>
      </c>
    </row>
    <row r="50" spans="1:17" ht="15.75" thickBot="1" x14ac:dyDescent="0.3">
      <c r="A50" s="34" t="s">
        <v>91</v>
      </c>
      <c r="K50" s="11" t="s">
        <v>23</v>
      </c>
      <c r="L50" s="20">
        <v>14.61</v>
      </c>
      <c r="M50" s="20">
        <v>15.26</v>
      </c>
      <c r="N50" s="20">
        <v>17.07</v>
      </c>
      <c r="O50" s="20">
        <v>18.29</v>
      </c>
      <c r="P50" s="20">
        <v>19.48</v>
      </c>
      <c r="Q50" t="s">
        <v>44</v>
      </c>
    </row>
    <row r="51" spans="1:17" ht="15.75" thickBot="1" x14ac:dyDescent="0.3">
      <c r="A51" s="34" t="s">
        <v>92</v>
      </c>
      <c r="K51" s="12" t="s">
        <v>24</v>
      </c>
      <c r="L51" s="20">
        <v>14.62</v>
      </c>
      <c r="M51" s="20">
        <v>15.29</v>
      </c>
      <c r="N51" s="20">
        <v>17.12</v>
      </c>
      <c r="O51" s="20">
        <v>18.32</v>
      </c>
      <c r="P51" s="20">
        <v>19.54</v>
      </c>
      <c r="Q51" t="s">
        <v>45</v>
      </c>
    </row>
    <row r="52" spans="1:17" ht="15.75" thickBot="1" x14ac:dyDescent="0.3">
      <c r="A52" s="34" t="s">
        <v>93</v>
      </c>
      <c r="K52" s="12" t="s">
        <v>25</v>
      </c>
      <c r="L52" s="20">
        <v>14.62</v>
      </c>
      <c r="M52" s="20">
        <v>15.29</v>
      </c>
      <c r="N52" s="20">
        <v>17.12</v>
      </c>
      <c r="O52" s="20">
        <v>18.32</v>
      </c>
      <c r="P52" s="20">
        <v>19.54</v>
      </c>
      <c r="Q52" t="s">
        <v>46</v>
      </c>
    </row>
    <row r="53" spans="1:17" ht="15.75" thickBot="1" x14ac:dyDescent="0.3">
      <c r="A53" s="34" t="s">
        <v>94</v>
      </c>
      <c r="K53" s="11" t="s">
        <v>26</v>
      </c>
      <c r="L53" s="24">
        <v>16.73</v>
      </c>
      <c r="M53" s="24">
        <v>17.28</v>
      </c>
      <c r="N53" s="24">
        <v>19.77</v>
      </c>
      <c r="O53" s="24">
        <v>21.44</v>
      </c>
      <c r="P53" s="24">
        <v>22.98</v>
      </c>
      <c r="Q53" t="s">
        <v>47</v>
      </c>
    </row>
    <row r="54" spans="1:17" ht="15.75" thickBot="1" x14ac:dyDescent="0.3">
      <c r="A54" s="34" t="s">
        <v>95</v>
      </c>
      <c r="K54" s="12" t="s">
        <v>27</v>
      </c>
      <c r="L54" s="24">
        <v>16.73</v>
      </c>
      <c r="M54" s="24">
        <v>17.28</v>
      </c>
      <c r="N54" s="24">
        <v>19.77</v>
      </c>
      <c r="O54" s="24">
        <v>21.44</v>
      </c>
      <c r="P54" s="24">
        <v>22.98</v>
      </c>
      <c r="Q54" t="s">
        <v>48</v>
      </c>
    </row>
    <row r="55" spans="1:17" ht="15.75" thickBot="1" x14ac:dyDescent="0.3">
      <c r="A55" s="34" t="s">
        <v>96</v>
      </c>
      <c r="K55" s="12" t="s">
        <v>28</v>
      </c>
      <c r="L55" s="24">
        <v>16.73</v>
      </c>
      <c r="M55" s="24">
        <v>17.28</v>
      </c>
      <c r="N55" s="24">
        <v>19.77</v>
      </c>
      <c r="O55" s="24">
        <v>21.44</v>
      </c>
      <c r="P55" s="24">
        <v>22.98</v>
      </c>
      <c r="Q55" t="s">
        <v>49</v>
      </c>
    </row>
    <row r="56" spans="1:17" ht="15.75" thickBot="1" x14ac:dyDescent="0.3">
      <c r="A56" s="34" t="s">
        <v>97</v>
      </c>
      <c r="K56" s="11" t="s">
        <v>29</v>
      </c>
      <c r="L56" s="21">
        <v>17.96</v>
      </c>
      <c r="M56" s="21">
        <v>18.73</v>
      </c>
      <c r="N56" s="21">
        <v>21.29</v>
      </c>
      <c r="O56" s="21">
        <v>23</v>
      </c>
      <c r="P56" s="21">
        <v>24.69</v>
      </c>
      <c r="Q56" t="s">
        <v>50</v>
      </c>
    </row>
    <row r="57" spans="1:17" ht="15.75" thickBot="1" x14ac:dyDescent="0.3">
      <c r="A57" s="34" t="s">
        <v>98</v>
      </c>
      <c r="K57" s="12" t="s">
        <v>30</v>
      </c>
      <c r="L57" s="24">
        <v>16.73</v>
      </c>
      <c r="M57" s="24">
        <v>17.28</v>
      </c>
      <c r="N57" s="24">
        <v>19.77</v>
      </c>
      <c r="O57" s="24">
        <v>21.44</v>
      </c>
      <c r="P57" s="24">
        <v>22.98</v>
      </c>
      <c r="Q57" t="s">
        <v>51</v>
      </c>
    </row>
    <row r="58" spans="1:17" ht="15.75" thickBot="1" x14ac:dyDescent="0.3">
      <c r="A58" s="34" t="s">
        <v>99</v>
      </c>
      <c r="K58" s="12" t="s">
        <v>31</v>
      </c>
      <c r="L58" s="21">
        <v>17.96</v>
      </c>
      <c r="M58" s="21">
        <v>18.73</v>
      </c>
      <c r="N58" s="21">
        <v>21.29</v>
      </c>
      <c r="O58" s="21">
        <v>23</v>
      </c>
      <c r="P58" s="21">
        <v>24.69</v>
      </c>
      <c r="Q58" t="s">
        <v>52</v>
      </c>
    </row>
    <row r="59" spans="1:17" ht="15.75" thickBot="1" x14ac:dyDescent="0.3">
      <c r="A59" s="34" t="s">
        <v>100</v>
      </c>
      <c r="K59" s="11" t="s">
        <v>32</v>
      </c>
      <c r="L59" s="22">
        <v>21.58</v>
      </c>
      <c r="M59" s="22">
        <v>22.67</v>
      </c>
      <c r="N59" s="22">
        <v>25.78</v>
      </c>
      <c r="O59" s="22">
        <v>27.84</v>
      </c>
      <c r="P59" s="22">
        <v>29.8</v>
      </c>
      <c r="Q59" t="s">
        <v>53</v>
      </c>
    </row>
    <row r="60" spans="1:17" ht="15.75" thickBot="1" x14ac:dyDescent="0.3">
      <c r="A60" s="34" t="s">
        <v>101</v>
      </c>
      <c r="K60" s="11"/>
      <c r="L60" s="22"/>
      <c r="M60" s="22"/>
      <c r="N60" s="22"/>
      <c r="O60" s="22"/>
      <c r="P60" s="22"/>
    </row>
    <row r="61" spans="1:17" ht="15.75" thickBot="1" x14ac:dyDescent="0.3">
      <c r="A61" s="34" t="s">
        <v>102</v>
      </c>
      <c r="K61" s="12" t="s">
        <v>33</v>
      </c>
      <c r="L61" s="22">
        <v>21.58</v>
      </c>
      <c r="M61" s="22">
        <v>22.67</v>
      </c>
      <c r="N61" s="22">
        <v>25.78</v>
      </c>
      <c r="O61" s="22">
        <v>27.84</v>
      </c>
      <c r="P61" s="22">
        <v>29.8</v>
      </c>
      <c r="Q61" t="s">
        <v>54</v>
      </c>
    </row>
    <row r="62" spans="1:17" ht="15.75" thickBot="1" x14ac:dyDescent="0.3">
      <c r="A62" s="34" t="s">
        <v>103</v>
      </c>
      <c r="K62" s="12" t="s">
        <v>34</v>
      </c>
      <c r="L62" s="22">
        <v>21.58</v>
      </c>
      <c r="M62" s="22">
        <v>22.67</v>
      </c>
      <c r="N62" s="22">
        <v>25.78</v>
      </c>
      <c r="O62" s="22">
        <v>27.84</v>
      </c>
      <c r="P62" s="22">
        <v>29.8</v>
      </c>
      <c r="Q62" t="s">
        <v>55</v>
      </c>
    </row>
    <row r="63" spans="1:17" ht="15.75" thickBot="1" x14ac:dyDescent="0.3">
      <c r="A63" s="34" t="s">
        <v>104</v>
      </c>
    </row>
    <row r="64" spans="1:17" ht="15.75" thickBot="1" x14ac:dyDescent="0.3">
      <c r="A64" s="34" t="s">
        <v>105</v>
      </c>
    </row>
    <row r="65" spans="1:1" ht="15.75" thickBot="1" x14ac:dyDescent="0.3">
      <c r="A65" s="34" t="s">
        <v>106</v>
      </c>
    </row>
    <row r="66" spans="1:1" ht="15.75" thickBot="1" x14ac:dyDescent="0.3">
      <c r="A66" s="34" t="s">
        <v>107</v>
      </c>
    </row>
    <row r="67" spans="1:1" ht="15.75" thickBot="1" x14ac:dyDescent="0.3">
      <c r="A67" s="34" t="s">
        <v>108</v>
      </c>
    </row>
    <row r="68" spans="1:1" ht="15.75" thickBot="1" x14ac:dyDescent="0.3">
      <c r="A68" s="34" t="s">
        <v>109</v>
      </c>
    </row>
    <row r="69" spans="1:1" ht="15.75" thickBot="1" x14ac:dyDescent="0.3">
      <c r="A69" s="34" t="s">
        <v>110</v>
      </c>
    </row>
    <row r="70" spans="1:1" ht="15.75" thickBot="1" x14ac:dyDescent="0.3">
      <c r="A70" s="34" t="s">
        <v>111</v>
      </c>
    </row>
    <row r="71" spans="1:1" ht="15.75" thickBot="1" x14ac:dyDescent="0.3">
      <c r="A71" s="34" t="s">
        <v>112</v>
      </c>
    </row>
    <row r="72" spans="1:1" ht="15.75" thickBot="1" x14ac:dyDescent="0.3">
      <c r="A72" s="34" t="s">
        <v>113</v>
      </c>
    </row>
    <row r="73" spans="1:1" ht="15.75" thickBot="1" x14ac:dyDescent="0.3">
      <c r="A73" s="34" t="s">
        <v>114</v>
      </c>
    </row>
    <row r="74" spans="1:1" ht="15.75" thickBot="1" x14ac:dyDescent="0.3">
      <c r="A74" s="34" t="s">
        <v>115</v>
      </c>
    </row>
    <row r="75" spans="1:1" ht="15.75" thickBot="1" x14ac:dyDescent="0.3">
      <c r="A75" s="34" t="s">
        <v>116</v>
      </c>
    </row>
    <row r="76" spans="1:1" ht="15.75" thickBot="1" x14ac:dyDescent="0.3">
      <c r="A76" s="34" t="s">
        <v>117</v>
      </c>
    </row>
    <row r="77" spans="1:1" ht="15.75" thickBot="1" x14ac:dyDescent="0.3">
      <c r="A77" s="34" t="s">
        <v>118</v>
      </c>
    </row>
    <row r="78" spans="1:1" ht="15.75" thickBot="1" x14ac:dyDescent="0.3">
      <c r="A78" s="34" t="s">
        <v>119</v>
      </c>
    </row>
    <row r="79" spans="1:1" ht="15.75" thickBot="1" x14ac:dyDescent="0.3">
      <c r="A79" s="34" t="s">
        <v>120</v>
      </c>
    </row>
    <row r="80" spans="1:1" ht="15.75" thickBot="1" x14ac:dyDescent="0.3">
      <c r="A80" s="34" t="s">
        <v>121</v>
      </c>
    </row>
    <row r="81" spans="1:1" ht="15.75" thickBot="1" x14ac:dyDescent="0.3">
      <c r="A81" s="34" t="s">
        <v>122</v>
      </c>
    </row>
    <row r="82" spans="1:1" ht="15.75" thickBot="1" x14ac:dyDescent="0.3">
      <c r="A82" s="34" t="s">
        <v>123</v>
      </c>
    </row>
    <row r="83" spans="1:1" ht="15.75" thickBot="1" x14ac:dyDescent="0.3">
      <c r="A83" s="34" t="s">
        <v>124</v>
      </c>
    </row>
    <row r="84" spans="1:1" ht="15.75" thickBot="1" x14ac:dyDescent="0.3">
      <c r="A84" s="34" t="s">
        <v>125</v>
      </c>
    </row>
    <row r="85" spans="1:1" ht="15.75" thickBot="1" x14ac:dyDescent="0.3">
      <c r="A85" s="34" t="s">
        <v>126</v>
      </c>
    </row>
  </sheetData>
  <pageMargins left="0.25" right="0.25" top="0.75" bottom="0.75" header="0.3" footer="0.3"/>
  <pageSetup scale="74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Order</vt:lpstr>
      <vt:lpstr>Lookups</vt:lpstr>
      <vt:lpstr>DD_Mail</vt:lpstr>
      <vt:lpstr>DD_payment</vt:lpstr>
      <vt:lpstr>DD_Prov</vt:lpstr>
      <vt:lpstr>DropDown_NumKits</vt:lpstr>
      <vt:lpstr>KitCost</vt:lpstr>
      <vt:lpstr>LookupPostage</vt:lpstr>
      <vt:lpstr>LookupProvCode</vt:lpstr>
      <vt:lpstr>PostalGroup</vt:lpstr>
      <vt:lpstr>Order!Print_Area</vt:lpstr>
      <vt:lpstr>States</vt:lpstr>
    </vt:vector>
  </TitlesOfParts>
  <Company>PHSABC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Evans</dc:creator>
  <cp:lastModifiedBy>Vu-Tran, Andrea [PHSA]</cp:lastModifiedBy>
  <cp:lastPrinted>2021-05-23T16:16:50Z</cp:lastPrinted>
  <dcterms:created xsi:type="dcterms:W3CDTF">2013-07-24T18:09:49Z</dcterms:created>
  <dcterms:modified xsi:type="dcterms:W3CDTF">2023-05-04T23:18:07Z</dcterms:modified>
</cp:coreProperties>
</file>